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 firstSheet="1" activeTab="1"/>
  </bookViews>
  <sheets>
    <sheet name="インボイス対応支払請求書" sheetId="2" r:id="rId1"/>
    <sheet name="【楽々入力】インボイス対応支払請求書" sheetId="1" r:id="rId2"/>
  </sheets>
  <definedNames>
    <definedName name="_xlnm.Print_Area" localSheetId="1">'【楽々入力】インボイス対応支払請求書'!$A$26:$S$59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クワトロ・バジーナ</author>
  </authors>
  <commentList>
    <comment ref="B5" authorId="0">
      <text>
        <r>
          <rPr>
            <sz val="12"/>
            <color theme="1"/>
            <rFont val="ＭＳ 明朝"/>
          </rPr>
          <t>黄色に着色したセルへ入力すると、下の支払請求書へ転記されます。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<sst xmlns="http://schemas.openxmlformats.org/spreadsheetml/2006/main" xmlns:r="http://schemas.openxmlformats.org/officeDocument/2006/relationships" count="99" uniqueCount="99">
  <si>
    <t>支払請求書</t>
  </si>
  <si>
    <t>工事場所</t>
  </si>
  <si>
    <t>うち消費税</t>
  </si>
  <si>
    <t>受理日付印</t>
  </si>
  <si>
    <t>　　　銀　行　名　　　　　　　　　銀行　　　　　　　支店</t>
  </si>
  <si>
    <t>　　３　氏名には振り仮名を付すこと。</t>
  </si>
  <si>
    <t>請求者</t>
  </si>
  <si>
    <t>百</t>
    <rPh sb="0" eb="1">
      <t>ひゃく</t>
    </rPh>
    <phoneticPr fontId="1" type="Hiragana"/>
  </si>
  <si>
    <t>令和　 年　 月　 日</t>
  </si>
  <si>
    <t>登録番号</t>
  </si>
  <si>
    <t>T</t>
  </si>
  <si>
    <t>右の金額を請求します。</t>
  </si>
  <si>
    <t>　　　　　　　　　　　　　　　　　　工事</t>
  </si>
  <si>
    <t>請求金額</t>
  </si>
  <si>
    <t>請負金額</t>
    <rPh sb="0" eb="4">
      <t>うけおい</t>
    </rPh>
    <phoneticPr fontId="1" type="Hiragana"/>
  </si>
  <si>
    <r>
      <t>受領の方法</t>
    </r>
    <r>
      <rPr>
        <sz val="9"/>
        <color theme="1"/>
        <rFont val="ＭＳ 明朝"/>
      </rPr>
      <t>　(該当の□にレ印をしてください。)</t>
    </r>
  </si>
  <si>
    <t>消費税率</t>
    <rPh sb="0" eb="4">
      <t>しょうひ</t>
    </rPh>
    <phoneticPr fontId="1" type="Hiragana"/>
  </si>
  <si>
    <t>　水第　　　号</t>
  </si>
  <si>
    <t>銀行名</t>
    <rPh sb="0" eb="2">
      <t>ぎんこう</t>
    </rPh>
    <rPh sb="2" eb="3">
      <t>めい</t>
    </rPh>
    <phoneticPr fontId="1" type="Hiragana"/>
  </si>
  <si>
    <t>十</t>
    <rPh sb="0" eb="1">
      <t>じゅう</t>
    </rPh>
    <phoneticPr fontId="1" type="Hiragana"/>
  </si>
  <si>
    <t>代表者氏名</t>
  </si>
  <si>
    <t>工期</t>
  </si>
  <si>
    <t>工事番号及び
工事名</t>
  </si>
  <si>
    <t>　令和　　　　年　　　　月　　　　日から</t>
  </si>
  <si>
    <t>日　間</t>
  </si>
  <si>
    <t>　うち消費税</t>
    <rPh sb="3" eb="6">
      <t>しょうひぜい</t>
    </rPh>
    <phoneticPr fontId="1" type="Hiragana"/>
  </si>
  <si>
    <t>　令和　　　　年　　　　月　　　　日まで</t>
  </si>
  <si>
    <t>　□　直接払　( □小切手　□現金 )</t>
  </si>
  <si>
    <t>その他(　　　　　　　)</t>
  </si>
  <si>
    <t>請求者</t>
    <rPh sb="0" eb="3">
      <t>せいきゅうしゃ</t>
    </rPh>
    <phoneticPr fontId="1" type="Hiragana"/>
  </si>
  <si>
    <t>　□　隔地払</t>
  </si>
  <si>
    <t>多幸支店</t>
    <rPh sb="0" eb="2">
      <t>たこう</t>
    </rPh>
    <rPh sb="2" eb="4">
      <t>してん</t>
    </rPh>
    <phoneticPr fontId="1" type="Hiragana"/>
  </si>
  <si>
    <r>
      <t>(請求金内訳)　</t>
    </r>
    <r>
      <rPr>
        <sz val="10"/>
        <color theme="1"/>
        <rFont val="ＭＳ 明朝"/>
      </rPr>
      <t>請負工事前払金 ・ 部分払 ・ 請負代金　　</t>
    </r>
    <r>
      <rPr>
        <sz val="9"/>
        <color theme="1"/>
        <rFont val="ＭＳ 明朝"/>
      </rPr>
      <t>(不用文字を消してください。)</t>
    </r>
  </si>
  <si>
    <t>　□　口座振替払</t>
  </si>
  <si>
    <t>工事場所</t>
    <rPh sb="0" eb="4">
      <t>こうじ</t>
    </rPh>
    <phoneticPr fontId="1" type="Hiragana"/>
  </si>
  <si>
    <t>　　　口座番号　　</t>
  </si>
  <si>
    <t>　　　預金種目　　普通　　当座　　その他(　　　　　　　)</t>
  </si>
  <si>
    <t>請求日</t>
  </si>
  <si>
    <t>　　２　部分払請求及び部分払のあつた場合の完成払請求の際は，別紙算出明細書を添付すること。</t>
  </si>
  <si>
    <t>検査日</t>
    <rPh sb="0" eb="2">
      <t>けんさ</t>
    </rPh>
    <rPh sb="2" eb="3">
      <t>ひ</t>
    </rPh>
    <phoneticPr fontId="1" type="Hiragana"/>
  </si>
  <si>
    <t>部分払</t>
  </si>
  <si>
    <t xml:space="preserve">
注）１　前払金請求の際は，保証証書の写しを添付すること。</t>
  </si>
  <si>
    <t>億</t>
    <rPh sb="0" eb="1">
      <t>おく</t>
    </rPh>
    <phoneticPr fontId="1" type="Hiragana"/>
  </si>
  <si>
    <t>円</t>
    <rPh sb="0" eb="1">
      <t>えん</t>
    </rPh>
    <phoneticPr fontId="1" type="Hiragana"/>
  </si>
  <si>
    <t>住所</t>
  </si>
  <si>
    <t>請負金額
(消費税率　　％)</t>
  </si>
  <si>
    <t>千</t>
    <rPh sb="0" eb="1">
      <t>せん</t>
    </rPh>
    <phoneticPr fontId="1" type="Hiragana"/>
  </si>
  <si>
    <t>万</t>
    <rPh sb="0" eb="1">
      <t>まん</t>
    </rPh>
    <phoneticPr fontId="1" type="Hiragana"/>
  </si>
  <si>
    <r>
      <t xml:space="preserve">氏 名 </t>
    </r>
    <r>
      <rPr>
        <sz val="9"/>
        <color theme="1"/>
        <rFont val="ＭＳ 明朝"/>
      </rPr>
      <t>(法人名及び代表者名)</t>
    </r>
  </si>
  <si>
    <t>　　（消費税率　　％）</t>
  </si>
  <si>
    <t>入力枠</t>
    <rPh sb="0" eb="2">
      <t>にゅうりょく</t>
    </rPh>
    <rPh sb="2" eb="3">
      <t>わく</t>
    </rPh>
    <phoneticPr fontId="1" type="Hiragana"/>
  </si>
  <si>
    <t>工事名</t>
    <rPh sb="0" eb="3">
      <t>こうじ</t>
    </rPh>
    <phoneticPr fontId="1" type="Hiragana"/>
  </si>
  <si>
    <t>法人名</t>
  </si>
  <si>
    <t>至</t>
    <rPh sb="0" eb="1">
      <t>いた</t>
    </rPh>
    <phoneticPr fontId="1" type="Hiragana"/>
  </si>
  <si>
    <t>登録番号</t>
    <rPh sb="0" eb="4">
      <t>とうろくばんごう</t>
    </rPh>
    <phoneticPr fontId="1" type="Hiragana"/>
  </si>
  <si>
    <t>工事番号</t>
    <rPh sb="0" eb="4">
      <t>こうじ</t>
    </rPh>
    <phoneticPr fontId="1" type="Hiragana"/>
  </si>
  <si>
    <t>請求日</t>
    <rPh sb="0" eb="2">
      <t>せいきゅう</t>
    </rPh>
    <rPh sb="2" eb="3">
      <t>ひ</t>
    </rPh>
    <phoneticPr fontId="1" type="Hiragana"/>
  </si>
  <si>
    <t>請求金額</t>
    <rPh sb="0" eb="4">
      <t>せいきゅ</t>
    </rPh>
    <phoneticPr fontId="1" type="Hiragana"/>
  </si>
  <si>
    <t>請求金内訳</t>
    <rPh sb="0" eb="3">
      <t>せいき</t>
    </rPh>
    <rPh sb="3" eb="5">
      <t>うちわけ</t>
    </rPh>
    <phoneticPr fontId="1" type="Hiragana"/>
  </si>
  <si>
    <t>工期</t>
    <rPh sb="0" eb="2">
      <t>こうき</t>
    </rPh>
    <phoneticPr fontId="1" type="Hiragana"/>
  </si>
  <si>
    <t>受領方法</t>
    <rPh sb="0" eb="2">
      <t>じゅりょう</t>
    </rPh>
    <rPh sb="2" eb="4">
      <t>ほうほう</t>
    </rPh>
    <phoneticPr fontId="1" type="Hiragana"/>
  </si>
  <si>
    <t>自</t>
    <rPh sb="0" eb="1">
      <t>じ</t>
    </rPh>
    <phoneticPr fontId="1" type="Hiragana"/>
  </si>
  <si>
    <t>日数</t>
    <rPh sb="0" eb="2">
      <t>にっすう</t>
    </rPh>
    <phoneticPr fontId="1" type="Hiragana"/>
  </si>
  <si>
    <t>支店名</t>
    <rPh sb="0" eb="3">
      <t>してんめい</t>
    </rPh>
    <phoneticPr fontId="1" type="Hiragana"/>
  </si>
  <si>
    <t>預金種目</t>
    <rPh sb="0" eb="4">
      <t>よきんし</t>
    </rPh>
    <phoneticPr fontId="1" type="Hiragana"/>
  </si>
  <si>
    <t>口座番号</t>
    <rPh sb="0" eb="4">
      <t>こうざ</t>
    </rPh>
    <phoneticPr fontId="1" type="Hiragana"/>
  </si>
  <si>
    <t>口座名義（カナ）</t>
    <rPh sb="0" eb="4">
      <t>こうざ</t>
    </rPh>
    <phoneticPr fontId="1" type="Hiragana"/>
  </si>
  <si>
    <t>茨城県久慈郡大子町大字大子８８８８８</t>
    <rPh sb="0" eb="9">
      <t>いばらきけんくじぐんだいごまち</t>
    </rPh>
    <rPh sb="9" eb="11">
      <t>おおあざ</t>
    </rPh>
    <rPh sb="11" eb="13">
      <t>だいご</t>
    </rPh>
    <phoneticPr fontId="1" type="Hiragana"/>
  </si>
  <si>
    <t>多幸福株式会社</t>
    <rPh sb="3" eb="7">
      <t>かぶし</t>
    </rPh>
    <phoneticPr fontId="1" type="Hiragana"/>
  </si>
  <si>
    <t>代表取締役　大子　花子</t>
    <rPh sb="0" eb="5">
      <t>だいひょうとりしまりやく</t>
    </rPh>
    <rPh sb="6" eb="8">
      <t>だいご</t>
    </rPh>
    <rPh sb="9" eb="11">
      <t>はなこ</t>
    </rPh>
    <phoneticPr fontId="1" type="Hiragana"/>
  </si>
  <si>
    <t>T1234567890123</t>
  </si>
  <si>
    <t>請負代金</t>
  </si>
  <si>
    <t>請負工事前払金</t>
  </si>
  <si>
    <t>水第●号</t>
    <rPh sb="0" eb="1">
      <t>すい</t>
    </rPh>
    <rPh sb="1" eb="2">
      <t>だい</t>
    </rPh>
    <rPh sb="3" eb="4">
      <t>ごう</t>
    </rPh>
    <phoneticPr fontId="1" type="Hiragana"/>
  </si>
  <si>
    <t>●地区老朽管布設替工事</t>
    <rPh sb="1" eb="3">
      <t>ちく</t>
    </rPh>
    <rPh sb="3" eb="6">
      <t>ろうき</t>
    </rPh>
    <rPh sb="6" eb="9">
      <t>ふせつが</t>
    </rPh>
    <rPh sb="9" eb="11">
      <t>こうじ</t>
    </rPh>
    <phoneticPr fontId="1" type="Hiragana"/>
  </si>
  <si>
    <t>大子町大字●地内</t>
    <rPh sb="0" eb="3">
      <t>だいごまち</t>
    </rPh>
    <rPh sb="3" eb="5">
      <t>おおあざ</t>
    </rPh>
    <rPh sb="6" eb="8">
      <t>ちな</t>
    </rPh>
    <phoneticPr fontId="1" type="Hiragana"/>
  </si>
  <si>
    <t>直接払　( 小切手 )</t>
  </si>
  <si>
    <t>直接払　( 現金 )</t>
  </si>
  <si>
    <t>隔地払</t>
  </si>
  <si>
    <t>口座振替払</t>
  </si>
  <si>
    <t>多幸銀行</t>
    <rPh sb="0" eb="2">
      <t>たこう</t>
    </rPh>
    <rPh sb="2" eb="4">
      <t>ぎんこう</t>
    </rPh>
    <phoneticPr fontId="1" type="Hiragana"/>
  </si>
  <si>
    <t>タコウフク（カ</t>
  </si>
  <si>
    <t>宛名</t>
    <rPh sb="0" eb="2">
      <t>あてな</t>
    </rPh>
    <phoneticPr fontId="1" type="Hiragana"/>
  </si>
  <si>
    <t>大子町長</t>
    <rPh sb="0" eb="4">
      <t>だいご</t>
    </rPh>
    <phoneticPr fontId="1" type="Hiragana"/>
  </si>
  <si>
    <t>　大子町長　　〇〇　〇〇　　様</t>
  </si>
  <si>
    <t>〇〇　〇〇</t>
  </si>
  <si>
    <r>
      <t xml:space="preserve">氏 名 </t>
    </r>
    <r>
      <rPr>
        <sz val="8"/>
        <color theme="1"/>
        <rFont val="ＭＳ 明朝"/>
      </rPr>
      <t>(法人名及び代表者名)</t>
    </r>
  </si>
  <si>
    <r>
      <t>受領の方法</t>
    </r>
    <r>
      <rPr>
        <sz val="9"/>
        <color theme="0"/>
        <rFont val="ＭＳ 明朝"/>
      </rPr>
      <t>　(該当の□にレ印をしてください。)</t>
    </r>
  </si>
  <si>
    <t>普通　　</t>
  </si>
  <si>
    <t>当座</t>
  </si>
  <si>
    <t>　　　口座名義(カタカナ書)　</t>
  </si>
  <si>
    <t>（印）</t>
  </si>
  <si>
    <t>← セルH15の数式（=H14-H13+1）</t>
    <rPh sb="8" eb="10">
      <t>すうしき</t>
    </rPh>
    <phoneticPr fontId="1" type="Hiragana"/>
  </si>
  <si>
    <t>（印）</t>
    <rPh sb="1" eb="2">
      <t>いん</t>
    </rPh>
    <phoneticPr fontId="1" type="Hiragana"/>
  </si>
  <si>
    <t>← パーセント形式で入力</t>
    <rPh sb="7" eb="9">
      <t>けいしき</t>
    </rPh>
    <rPh sb="10" eb="12">
      <t>にゅうりょく</t>
    </rPh>
    <phoneticPr fontId="1" type="Hiragana"/>
  </si>
  <si>
    <r>
      <t>← セルH8の数式（=H7/(1+H6)*H6）</t>
    </r>
    <r>
      <rPr>
        <sz val="11"/>
        <color rgb="FFFF0000"/>
        <rFont val="ＭＳ 明朝"/>
      </rPr>
      <t>ズレるときは直接入力</t>
    </r>
    <rPh sb="7" eb="9">
      <t>すうしき</t>
    </rPh>
    <rPh sb="30" eb="32">
      <t>ちょくせつ</t>
    </rPh>
    <rPh sb="32" eb="34">
      <t>にゅうりょく</t>
    </rPh>
    <phoneticPr fontId="1" type="Hiragana"/>
  </si>
  <si>
    <t>24/3/1　形式で入力</t>
    <rPh sb="7" eb="9">
      <t>けいしき</t>
    </rPh>
    <rPh sb="10" eb="12">
      <t>にゅうりょく</t>
    </rPh>
    <phoneticPr fontId="1" type="Hiragana"/>
  </si>
  <si>
    <t>23/10/1　形式で入力</t>
    <rPh sb="8" eb="10">
      <t>けいしき</t>
    </rPh>
    <rPh sb="11" eb="13">
      <t>にゅうりょく</t>
    </rPh>
    <phoneticPr fontId="1" type="Hiragana"/>
  </si>
  <si>
    <t>24/2/15　形式で入力</t>
    <rPh sb="8" eb="10">
      <t>けいしき</t>
    </rPh>
    <rPh sb="11" eb="13">
      <t>にゅうりょく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</si>
</sst>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5" formatCode="&quot;¥&quot;#,##0;&quot;¥&quot;\-#,##0"/>
    <numFmt numFmtId="176" formatCode="[$-411]ggge&quot;年&quot;m&quot;月&quot;d&quot;日&quot;;@"/>
    <numFmt numFmtId="177" formatCode="0_ "/>
  </numFmts>
  <fonts count="10">
    <font>
      <sz val="12"/>
      <color theme="1"/>
      <name val="ＭＳ 明朝"/>
      <family val="1"/>
    </font>
    <font>
      <sz val="6"/>
      <color auto="1"/>
      <name val="ＭＳ 明朝"/>
      <family val="1"/>
    </font>
    <font>
      <sz val="11"/>
      <color theme="1"/>
      <name val="ＭＳ 明朝"/>
      <family val="1"/>
    </font>
    <font>
      <sz val="13"/>
      <color rgb="FF000000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8"/>
      <color theme="1"/>
      <name val="ＭＳ 明朝"/>
      <family val="1"/>
    </font>
    <font>
      <b/>
      <sz val="11"/>
      <color rgb="FFFF0000"/>
      <name val="ＭＳ 明朝"/>
      <family val="1"/>
    </font>
    <font>
      <sz val="10"/>
      <color theme="0"/>
      <name val="ＭＳ 明朝"/>
      <family val="1"/>
    </font>
    <font>
      <sz val="13"/>
      <color theme="1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 indent="6"/>
    </xf>
    <xf numFmtId="0" fontId="4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5" fillId="0" borderId="2" xfId="0" applyFont="1" applyBorder="1" applyAlignment="1">
      <alignment vertical="top" shrinkToFit="1"/>
    </xf>
    <xf numFmtId="0" fontId="5" fillId="0" borderId="4" xfId="0" applyFont="1" applyBorder="1">
      <alignment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5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0" fillId="0" borderId="0" xfId="0" applyAlignment="1">
      <alignment horizontal="distributed" vertical="center" indent="6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8" xfId="0" applyBorder="1" applyAlignment="1">
      <alignment vertical="top" shrinkToFit="1"/>
    </xf>
    <xf numFmtId="0" fontId="5" fillId="0" borderId="9" xfId="0" applyFont="1" applyBorder="1">
      <alignment vertical="center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3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/>
    </xf>
    <xf numFmtId="0" fontId="5" fillId="0" borderId="0" xfId="0" applyFont="1">
      <alignment vertical="center"/>
    </xf>
    <xf numFmtId="0" fontId="2" fillId="0" borderId="8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 wrapText="1"/>
    </xf>
    <xf numFmtId="0" fontId="0" fillId="0" borderId="11" xfId="0" applyBorder="1" applyAlignment="1">
      <alignment vertical="top" shrinkToFit="1"/>
    </xf>
    <xf numFmtId="0" fontId="5" fillId="0" borderId="4" xfId="0" applyFont="1" applyBorder="1" applyAlignment="1">
      <alignment horizontal="distributed" vertical="center"/>
    </xf>
    <xf numFmtId="0" fontId="5" fillId="0" borderId="16" xfId="0" applyFont="1" applyBorder="1" applyAlignment="1">
      <alignment vertical="center" textRotation="255"/>
    </xf>
    <xf numFmtId="0" fontId="5" fillId="0" borderId="19" xfId="0" applyFont="1" applyBorder="1" applyAlignment="1">
      <alignment vertical="center" textRotation="255"/>
    </xf>
    <xf numFmtId="0" fontId="5" fillId="0" borderId="18" xfId="0" applyFont="1" applyBorder="1" applyAlignment="1">
      <alignment vertical="center" textRotation="255"/>
    </xf>
    <xf numFmtId="0" fontId="5" fillId="0" borderId="1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/>
    </xf>
    <xf numFmtId="0" fontId="5" fillId="0" borderId="1" xfId="0" applyFont="1" applyBorder="1" applyAlignment="1">
      <alignment horizontal="distributed" vertical="top"/>
    </xf>
    <xf numFmtId="0" fontId="5" fillId="0" borderId="7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top"/>
    </xf>
    <xf numFmtId="0" fontId="5" fillId="0" borderId="10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6" fillId="0" borderId="7" xfId="0" applyFont="1" applyBorder="1" applyAlignment="1"/>
    <xf numFmtId="0" fontId="5" fillId="0" borderId="0" xfId="0" applyFont="1" applyAlignment="1">
      <alignment horizontal="right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distributed" vertical="center" justifyLastLine="1"/>
    </xf>
    <xf numFmtId="0" fontId="2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7" fillId="0" borderId="0" xfId="0" applyFont="1">
      <alignment vertical="center"/>
    </xf>
    <xf numFmtId="0" fontId="2" fillId="0" borderId="16" xfId="0" applyFont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18" xfId="0" applyFont="1" applyFill="1" applyBorder="1">
      <alignment vertical="center"/>
    </xf>
    <xf numFmtId="176" fontId="2" fillId="0" borderId="2" xfId="0" applyNumberFormat="1" applyFont="1" applyBorder="1" applyAlignment="1">
      <alignment horizontal="distributed" vertical="center" justifyLastLine="1"/>
    </xf>
    <xf numFmtId="0" fontId="0" fillId="0" borderId="4" xfId="0" applyBorder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shrinkToFit="1"/>
    </xf>
    <xf numFmtId="0" fontId="0" fillId="0" borderId="3" xfId="0" applyBorder="1">
      <alignment vertical="center"/>
    </xf>
    <xf numFmtId="0" fontId="2" fillId="0" borderId="16" xfId="0" applyFont="1" applyBorder="1" applyAlignment="1">
      <alignment vertical="center" textRotation="255"/>
    </xf>
    <xf numFmtId="0" fontId="0" fillId="0" borderId="19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/>
    </xf>
    <xf numFmtId="0" fontId="0" fillId="0" borderId="14" xfId="0" applyBorder="1" applyAlignment="1">
      <alignment horizontal="center" shrinkToFit="1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11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2" fillId="0" borderId="4" xfId="0" applyFont="1" applyBorder="1" applyAlignment="1">
      <alignment horizontal="distributed" vertical="center"/>
    </xf>
    <xf numFmtId="0" fontId="5" fillId="0" borderId="1" xfId="0" applyFont="1" applyBorder="1" applyAlignment="1">
      <alignment vertical="center" textRotation="255"/>
    </xf>
    <xf numFmtId="0" fontId="5" fillId="0" borderId="3" xfId="0" applyFont="1" applyBorder="1" applyAlignment="1">
      <alignment vertical="center" textRotation="255"/>
    </xf>
    <xf numFmtId="0" fontId="0" fillId="0" borderId="2" xfId="0" applyBorder="1">
      <alignment vertical="center"/>
    </xf>
    <xf numFmtId="0" fontId="2" fillId="0" borderId="9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top"/>
    </xf>
    <xf numFmtId="0" fontId="0" fillId="0" borderId="3" xfId="0" applyBorder="1" applyAlignment="1">
      <alignment horizontal="left" indent="1"/>
    </xf>
    <xf numFmtId="0" fontId="5" fillId="0" borderId="2" xfId="0" applyFont="1" applyBorder="1" applyAlignment="1">
      <alignment horizontal="left" vertical="center" indent="1"/>
    </xf>
    <xf numFmtId="0" fontId="2" fillId="2" borderId="22" xfId="0" applyFont="1" applyFill="1" applyBorder="1" applyAlignment="1">
      <alignment horizontal="left" vertical="center"/>
    </xf>
    <xf numFmtId="176" fontId="2" fillId="2" borderId="22" xfId="0" applyNumberFormat="1" applyFont="1" applyFill="1" applyBorder="1" applyAlignment="1">
      <alignment horizontal="left" vertical="center"/>
    </xf>
    <xf numFmtId="9" fontId="2" fillId="2" borderId="22" xfId="0" applyNumberFormat="1" applyFont="1" applyFill="1" applyBorder="1" applyAlignment="1">
      <alignment horizontal="left" vertical="center"/>
    </xf>
    <xf numFmtId="5" fontId="2" fillId="2" borderId="22" xfId="0" applyNumberFormat="1" applyFont="1" applyFill="1" applyBorder="1" applyAlignment="1">
      <alignment horizontal="left" vertical="center"/>
    </xf>
    <xf numFmtId="177" fontId="2" fillId="2" borderId="22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distributed" vertical="top"/>
    </xf>
    <xf numFmtId="0" fontId="0" fillId="2" borderId="9" xfId="0" applyFill="1" applyBorder="1" applyAlignment="1">
      <alignment horizontal="left" vertical="center"/>
    </xf>
    <xf numFmtId="176" fontId="0" fillId="2" borderId="9" xfId="0" applyNumberFormat="1" applyFill="1" applyBorder="1" applyAlignment="1">
      <alignment horizontal="left" vertical="center"/>
    </xf>
    <xf numFmtId="9" fontId="0" fillId="2" borderId="9" xfId="0" applyNumberFormat="1" applyFill="1" applyBorder="1" applyAlignment="1">
      <alignment horizontal="left" vertical="center"/>
    </xf>
    <xf numFmtId="5" fontId="0" fillId="2" borderId="9" xfId="0" applyNumberFormat="1" applyFill="1" applyBorder="1" applyAlignment="1">
      <alignment horizontal="left" vertical="center"/>
    </xf>
    <xf numFmtId="177" fontId="0" fillId="2" borderId="9" xfId="0" applyNumberFormat="1" applyFill="1" applyBorder="1" applyAlignment="1">
      <alignment horizontal="left" vertical="center"/>
    </xf>
    <xf numFmtId="0" fontId="0" fillId="0" borderId="0" xfId="0">
      <alignment vertical="center"/>
    </xf>
    <xf numFmtId="5" fontId="9" fillId="0" borderId="5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9" fillId="0" borderId="20" xfId="0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0" fillId="0" borderId="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6" fillId="0" borderId="0" xfId="0" applyFont="1" applyAlignment="1"/>
    <xf numFmtId="0" fontId="2" fillId="0" borderId="0" xfId="0" applyFont="1" applyAlignment="1">
      <alignment horizontal="right" vertical="center"/>
    </xf>
    <xf numFmtId="0" fontId="0" fillId="2" borderId="12" xfId="0" applyFill="1" applyBorder="1" applyAlignment="1">
      <alignment horizontal="left" vertical="center"/>
    </xf>
    <xf numFmtId="176" fontId="0" fillId="2" borderId="12" xfId="0" applyNumberFormat="1" applyFill="1" applyBorder="1" applyAlignment="1">
      <alignment horizontal="left" vertical="center"/>
    </xf>
    <xf numFmtId="9" fontId="0" fillId="2" borderId="12" xfId="0" applyNumberFormat="1" applyFill="1" applyBorder="1" applyAlignment="1">
      <alignment horizontal="left" vertical="center"/>
    </xf>
    <xf numFmtId="5" fontId="0" fillId="2" borderId="12" xfId="0" applyNumberFormat="1" applyFill="1" applyBorder="1" applyAlignment="1">
      <alignment horizontal="left" vertical="center"/>
    </xf>
    <xf numFmtId="177" fontId="0" fillId="2" borderId="12" xfId="0" applyNumberFormat="1" applyFill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105410</xdr:colOff>
      <xdr:row>44</xdr:row>
      <xdr:rowOff>106680</xdr:rowOff>
    </xdr:from>
    <xdr:to xmlns:xdr="http://schemas.openxmlformats.org/drawingml/2006/spreadsheetDrawing">
      <xdr:col>2</xdr:col>
      <xdr:colOff>181610</xdr:colOff>
      <xdr:row>45</xdr:row>
      <xdr:rowOff>229870</xdr:rowOff>
    </xdr:to>
    <xdr:sp macro="" textlink="">
      <xdr:nvSpPr>
        <xdr:cNvPr id="2" name="テキスト 2"/>
        <xdr:cNvSpPr txBox="1"/>
      </xdr:nvSpPr>
      <xdr:spPr>
        <a:xfrm>
          <a:off x="200660" y="10936605"/>
          <a:ext cx="876300" cy="3041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pPr algn="ctr"/>
          <a:r>
            <a:rPr kumimoji="1" lang="ja-JP" altLang="en-US" sz="1200">
              <a:latin typeface="ＭＳ 明朝"/>
              <a:ea typeface="ＭＳ 明朝"/>
            </a:rPr>
            <a:t>請負金額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S32"/>
  <sheetViews>
    <sheetView workbookViewId="0">
      <selection activeCell="R6" sqref="R6"/>
    </sheetView>
  </sheetViews>
  <sheetFormatPr defaultRowHeight="13.5"/>
  <cols>
    <col min="1" max="1" width="1.25" style="1" customWidth="1"/>
    <col min="2" max="2" width="10.5" style="1" customWidth="1"/>
    <col min="3" max="3" width="4.125" style="1" customWidth="1"/>
    <col min="4" max="27" width="3.75" style="1" customWidth="1"/>
    <col min="28" max="16384" width="9" style="1" customWidth="1"/>
  </cols>
  <sheetData>
    <row r="1" spans="2:19" ht="6" customHeight="1"/>
    <row r="2" spans="2:19" ht="15" customHeight="1">
      <c r="B2" s="2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4" spans="2:19" ht="22.5" customHeight="1">
      <c r="B4" s="3" t="s">
        <v>3</v>
      </c>
      <c r="C4" s="21"/>
      <c r="D4" s="21"/>
      <c r="E4" s="39"/>
      <c r="F4" s="45" t="s">
        <v>84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27"/>
      <c r="R4" s="27"/>
      <c r="S4" s="65"/>
    </row>
    <row r="5" spans="2:19" ht="66" customHeight="1">
      <c r="B5" s="4"/>
      <c r="C5" s="22"/>
      <c r="D5" s="22"/>
      <c r="E5" s="40"/>
      <c r="F5" s="46" t="s">
        <v>6</v>
      </c>
      <c r="G5" s="53" t="s">
        <v>48</v>
      </c>
      <c r="H5" s="57"/>
      <c r="I5" s="57"/>
      <c r="J5" s="57"/>
      <c r="K5" s="57"/>
      <c r="L5" s="57"/>
      <c r="M5" s="57"/>
      <c r="N5" s="21"/>
      <c r="O5" s="21"/>
      <c r="P5" s="21"/>
      <c r="Q5" s="21"/>
      <c r="R5" s="63" t="s">
        <v>93</v>
      </c>
      <c r="S5" s="39"/>
    </row>
    <row r="6" spans="2:19" ht="30" customHeight="1">
      <c r="B6" s="5" t="s">
        <v>37</v>
      </c>
      <c r="C6" s="21"/>
      <c r="D6" s="21"/>
      <c r="E6" s="39"/>
      <c r="F6" s="47"/>
      <c r="G6" s="4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40"/>
    </row>
    <row r="7" spans="2:19" ht="30" customHeight="1">
      <c r="B7" s="6" t="s">
        <v>8</v>
      </c>
      <c r="C7" s="23"/>
      <c r="D7" s="23"/>
      <c r="E7" s="41"/>
      <c r="F7" s="48"/>
      <c r="G7" s="10" t="s">
        <v>9</v>
      </c>
      <c r="H7" s="27"/>
      <c r="I7" s="27"/>
      <c r="J7" s="27" t="s">
        <v>10</v>
      </c>
      <c r="K7" s="27"/>
      <c r="L7" s="27"/>
      <c r="M7" s="27"/>
      <c r="N7" s="27"/>
      <c r="O7" s="27"/>
      <c r="P7" s="27"/>
      <c r="Q7" s="27"/>
      <c r="R7" s="27"/>
      <c r="S7" s="65"/>
    </row>
    <row r="8" spans="2:19">
      <c r="B8" s="7" t="s">
        <v>11</v>
      </c>
      <c r="C8" s="24"/>
      <c r="D8" s="24"/>
      <c r="E8" s="42"/>
      <c r="F8" s="49" t="s">
        <v>13</v>
      </c>
      <c r="G8" s="54"/>
      <c r="H8" s="58"/>
      <c r="I8" s="36" t="s">
        <v>7</v>
      </c>
      <c r="J8" s="36" t="s">
        <v>19</v>
      </c>
      <c r="K8" s="36" t="s">
        <v>42</v>
      </c>
      <c r="L8" s="36" t="s">
        <v>46</v>
      </c>
      <c r="M8" s="36" t="s">
        <v>7</v>
      </c>
      <c r="N8" s="36" t="s">
        <v>19</v>
      </c>
      <c r="O8" s="36" t="s">
        <v>47</v>
      </c>
      <c r="P8" s="36" t="s">
        <v>46</v>
      </c>
      <c r="Q8" s="36" t="s">
        <v>7</v>
      </c>
      <c r="R8" s="36" t="s">
        <v>19</v>
      </c>
      <c r="S8" s="36" t="s">
        <v>43</v>
      </c>
    </row>
    <row r="9" spans="2:19" ht="30" customHeight="1">
      <c r="B9" s="8"/>
      <c r="C9" s="25"/>
      <c r="D9" s="25"/>
      <c r="E9" s="43"/>
      <c r="F9" s="50"/>
      <c r="G9" s="55"/>
      <c r="H9" s="59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2:19" ht="22.5" customHeight="1">
      <c r="B10" s="9" t="s">
        <v>49</v>
      </c>
      <c r="C10" s="26"/>
      <c r="D10" s="26"/>
      <c r="E10" s="44"/>
      <c r="F10" s="51" t="s">
        <v>2</v>
      </c>
      <c r="G10" s="56"/>
      <c r="H10" s="60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</row>
    <row r="11" spans="2:19" ht="37.5" customHeight="1">
      <c r="B11" s="10" t="s">
        <v>32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65"/>
    </row>
    <row r="12" spans="2:19" ht="22.5" customHeight="1">
      <c r="B12" s="7" t="s">
        <v>22</v>
      </c>
      <c r="C12" s="28"/>
      <c r="D12" s="5" t="s">
        <v>17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39"/>
    </row>
    <row r="13" spans="2:19" ht="22.5" customHeight="1">
      <c r="B13" s="11"/>
      <c r="C13" s="29"/>
      <c r="D13" s="4" t="s">
        <v>12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40"/>
    </row>
    <row r="14" spans="2:19" ht="45" customHeight="1">
      <c r="B14" s="12" t="s">
        <v>1</v>
      </c>
      <c r="C14" s="30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65"/>
    </row>
    <row r="15" spans="2:19" ht="15.75" customHeight="1">
      <c r="B15" s="7" t="s">
        <v>21</v>
      </c>
      <c r="C15" s="28"/>
      <c r="D15" s="5" t="s">
        <v>23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39"/>
    </row>
    <row r="16" spans="2:19">
      <c r="B16" s="13"/>
      <c r="C16" s="31"/>
      <c r="D16" s="16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64" t="s">
        <v>24</v>
      </c>
      <c r="S16" s="66"/>
    </row>
    <row r="17" spans="2:19" ht="15.75" customHeight="1">
      <c r="B17" s="11"/>
      <c r="C17" s="29"/>
      <c r="D17" s="4" t="s">
        <v>26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40"/>
    </row>
    <row r="18" spans="2:19">
      <c r="B18" s="7" t="s">
        <v>45</v>
      </c>
      <c r="C18" s="28"/>
      <c r="D18" s="36" t="s">
        <v>7</v>
      </c>
      <c r="E18" s="36" t="s">
        <v>19</v>
      </c>
      <c r="F18" s="36" t="s">
        <v>42</v>
      </c>
      <c r="G18" s="36" t="s">
        <v>46</v>
      </c>
      <c r="H18" s="36" t="s">
        <v>7</v>
      </c>
      <c r="I18" s="36" t="s">
        <v>19</v>
      </c>
      <c r="J18" s="36" t="s">
        <v>47</v>
      </c>
      <c r="K18" s="36" t="s">
        <v>46</v>
      </c>
      <c r="L18" s="36" t="s">
        <v>7</v>
      </c>
      <c r="M18" s="36" t="s">
        <v>19</v>
      </c>
      <c r="N18" s="36" t="s">
        <v>43</v>
      </c>
      <c r="O18" s="5" t="s">
        <v>39</v>
      </c>
      <c r="P18" s="21"/>
      <c r="Q18" s="21"/>
      <c r="R18" s="21"/>
      <c r="S18" s="39"/>
    </row>
    <row r="19" spans="2:19" ht="30" customHeight="1">
      <c r="B19" s="14"/>
      <c r="C19" s="32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61" t="s">
        <v>8</v>
      </c>
      <c r="P19" s="62"/>
      <c r="Q19" s="62"/>
      <c r="R19" s="62"/>
      <c r="S19" s="67"/>
    </row>
    <row r="20" spans="2:19" ht="22.5" customHeight="1">
      <c r="B20" s="15" t="s">
        <v>2</v>
      </c>
      <c r="C20" s="33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6"/>
      <c r="P20" s="23"/>
      <c r="Q20" s="23"/>
      <c r="R20" s="23"/>
      <c r="S20" s="41"/>
    </row>
    <row r="21" spans="2:19" ht="12.75" customHeight="1">
      <c r="B21" s="5" t="s">
        <v>15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39"/>
    </row>
    <row r="22" spans="2:19" ht="22.5" customHeight="1">
      <c r="B22" s="16" t="s">
        <v>27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66"/>
    </row>
    <row r="23" spans="2:19" ht="22.5" customHeight="1">
      <c r="B23" s="16" t="s">
        <v>30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66"/>
    </row>
    <row r="24" spans="2:19" ht="22.5" customHeight="1">
      <c r="B24" s="16" t="s">
        <v>33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66"/>
    </row>
    <row r="25" spans="2:19" ht="22.5" customHeight="1">
      <c r="B25" s="16" t="s">
        <v>4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66"/>
    </row>
    <row r="26" spans="2:19" ht="22.5" customHeight="1">
      <c r="B26" s="16" t="s">
        <v>36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66"/>
    </row>
    <row r="27" spans="2:19" ht="22.5" customHeight="1">
      <c r="B27" s="16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66"/>
    </row>
    <row r="28" spans="2:19" ht="22.5" customHeight="1">
      <c r="B28" s="16" t="s">
        <v>90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66"/>
    </row>
    <row r="29" spans="2:19" ht="8.25" customHeight="1">
      <c r="B29" s="17"/>
      <c r="S29" s="68"/>
    </row>
    <row r="30" spans="2:19" ht="15" customHeight="1">
      <c r="B30" s="18" t="s">
        <v>41</v>
      </c>
      <c r="S30" s="68"/>
    </row>
    <row r="31" spans="2:19" ht="15" customHeight="1">
      <c r="B31" s="18" t="s">
        <v>38</v>
      </c>
      <c r="S31" s="68"/>
    </row>
    <row r="32" spans="2:19" ht="15" customHeight="1">
      <c r="B32" s="19" t="s">
        <v>5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69"/>
    </row>
  </sheetData>
  <mergeCells count="15">
    <mergeCell ref="B2:S2"/>
    <mergeCell ref="F4:P4"/>
    <mergeCell ref="G5:M5"/>
    <mergeCell ref="B7:E7"/>
    <mergeCell ref="B10:E10"/>
    <mergeCell ref="F10:H10"/>
    <mergeCell ref="B14:C14"/>
    <mergeCell ref="B20:C20"/>
    <mergeCell ref="F5:F7"/>
    <mergeCell ref="B8:E9"/>
    <mergeCell ref="F8:H9"/>
    <mergeCell ref="B12:C13"/>
    <mergeCell ref="B15:C17"/>
    <mergeCell ref="B18:C19"/>
    <mergeCell ref="O19:S20"/>
  </mergeCells>
  <phoneticPr fontId="1" type="Hiragana"/>
  <printOptions horizontalCentered="1" verticalCentered="1"/>
  <pageMargins left="0.98425196850393704" right="0.78740157480314954" top="0.98425196850393704" bottom="0.98425196850393704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U59"/>
  <sheetViews>
    <sheetView tabSelected="1" topLeftCell="A7" workbookViewId="0">
      <selection activeCell="Q27" sqref="Q27"/>
    </sheetView>
  </sheetViews>
  <sheetFormatPr defaultRowHeight="13.5"/>
  <cols>
    <col min="1" max="1" width="1.25" style="1" customWidth="1"/>
    <col min="2" max="2" width="10.5" style="1" customWidth="1"/>
    <col min="3" max="3" width="4.125" style="1" customWidth="1"/>
    <col min="4" max="27" width="3.75" style="1" customWidth="1"/>
    <col min="28" max="16384" width="9" style="1" customWidth="1"/>
  </cols>
  <sheetData>
    <row r="1" spans="2:21" ht="18.75" customHeight="1">
      <c r="B1" s="70" t="s">
        <v>50</v>
      </c>
      <c r="C1" s="79" t="s">
        <v>29</v>
      </c>
      <c r="D1" s="88" t="s">
        <v>44</v>
      </c>
      <c r="E1" s="88"/>
      <c r="F1" s="88"/>
      <c r="G1" s="88"/>
      <c r="H1" s="111" t="s">
        <v>67</v>
      </c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35"/>
    </row>
    <row r="2" spans="2:21" ht="18.75" customHeight="1">
      <c r="C2" s="80"/>
      <c r="D2" s="89" t="s">
        <v>52</v>
      </c>
      <c r="E2" s="89"/>
      <c r="F2" s="89"/>
      <c r="G2" s="89"/>
      <c r="H2" s="111" t="s">
        <v>68</v>
      </c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35"/>
    </row>
    <row r="3" spans="2:21" ht="18.75" customHeight="1">
      <c r="B3" s="71" t="s">
        <v>82</v>
      </c>
      <c r="C3" s="80"/>
      <c r="D3" s="1" t="s">
        <v>20</v>
      </c>
      <c r="H3" s="111" t="s">
        <v>69</v>
      </c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35"/>
    </row>
    <row r="4" spans="2:21" ht="18.75" customHeight="1">
      <c r="B4" s="72" t="s">
        <v>83</v>
      </c>
      <c r="C4" s="81"/>
      <c r="D4" s="89" t="s">
        <v>54</v>
      </c>
      <c r="E4" s="89"/>
      <c r="F4" s="89"/>
      <c r="G4" s="89"/>
      <c r="H4" s="111" t="s">
        <v>70</v>
      </c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35"/>
    </row>
    <row r="5" spans="2:21" ht="18.75" customHeight="1">
      <c r="B5" s="73" t="s">
        <v>85</v>
      </c>
      <c r="C5" s="82" t="s">
        <v>56</v>
      </c>
      <c r="H5" s="112">
        <v>45352</v>
      </c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36"/>
      <c r="U5" s="1" t="s">
        <v>96</v>
      </c>
    </row>
    <row r="6" spans="2:21" ht="18.75" customHeight="1">
      <c r="C6" s="83" t="s">
        <v>16</v>
      </c>
      <c r="D6" s="89"/>
      <c r="E6" s="89"/>
      <c r="F6" s="89"/>
      <c r="G6" s="89"/>
      <c r="H6" s="113">
        <v>0.1</v>
      </c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37"/>
      <c r="U6" s="1" t="s">
        <v>94</v>
      </c>
    </row>
    <row r="7" spans="2:21" ht="18.75" customHeight="1">
      <c r="C7" s="17" t="s">
        <v>57</v>
      </c>
      <c r="H7" s="114">
        <v>12345678901</v>
      </c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38"/>
    </row>
    <row r="8" spans="2:21" ht="18.75" customHeight="1">
      <c r="C8" s="83" t="s">
        <v>25</v>
      </c>
      <c r="D8" s="89"/>
      <c r="E8" s="89"/>
      <c r="F8" s="89"/>
      <c r="G8" s="89"/>
      <c r="H8" s="114">
        <f>H7/(1+H6)*H6</f>
        <v>1122334445.5454545</v>
      </c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38"/>
      <c r="U8" s="1" t="s">
        <v>95</v>
      </c>
    </row>
    <row r="9" spans="2:21" ht="18.75" customHeight="1">
      <c r="C9" s="17" t="s">
        <v>58</v>
      </c>
      <c r="H9" s="111" t="s">
        <v>71</v>
      </c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35"/>
      <c r="U9" s="1" t="s">
        <v>72</v>
      </c>
    </row>
    <row r="10" spans="2:21" ht="18.75" customHeight="1">
      <c r="C10" s="83" t="s">
        <v>55</v>
      </c>
      <c r="D10" s="89"/>
      <c r="E10" s="89"/>
      <c r="F10" s="89"/>
      <c r="G10" s="89"/>
      <c r="H10" s="111" t="s">
        <v>73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35"/>
      <c r="U10" s="1" t="s">
        <v>40</v>
      </c>
    </row>
    <row r="11" spans="2:21" ht="18.75" customHeight="1">
      <c r="C11" s="17" t="s">
        <v>51</v>
      </c>
      <c r="H11" s="111" t="s">
        <v>74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35"/>
      <c r="U11" s="1" t="s">
        <v>71</v>
      </c>
    </row>
    <row r="12" spans="2:21" ht="18.75" customHeight="1">
      <c r="C12" s="83" t="s">
        <v>34</v>
      </c>
      <c r="D12" s="89"/>
      <c r="E12" s="89"/>
      <c r="F12" s="89"/>
      <c r="G12" s="89"/>
      <c r="H12" s="111" t="s">
        <v>75</v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35"/>
    </row>
    <row r="13" spans="2:21" ht="18.75" customHeight="1">
      <c r="C13" s="79" t="s">
        <v>59</v>
      </c>
      <c r="D13" s="1" t="s">
        <v>61</v>
      </c>
      <c r="H13" s="112">
        <v>45200</v>
      </c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36"/>
      <c r="U13" s="1" t="s">
        <v>97</v>
      </c>
    </row>
    <row r="14" spans="2:21" ht="18.75" customHeight="1">
      <c r="C14" s="80"/>
      <c r="D14" s="89" t="s">
        <v>53</v>
      </c>
      <c r="E14" s="89"/>
      <c r="F14" s="89"/>
      <c r="G14" s="89"/>
      <c r="H14" s="112">
        <v>45337</v>
      </c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36"/>
      <c r="U14" s="1" t="s">
        <v>98</v>
      </c>
    </row>
    <row r="15" spans="2:21" ht="18.75" customHeight="1">
      <c r="C15" s="81"/>
      <c r="D15" s="1" t="s">
        <v>62</v>
      </c>
      <c r="H15" s="115">
        <f>H14-H13+1</f>
        <v>138</v>
      </c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39"/>
      <c r="U15" s="1" t="s">
        <v>92</v>
      </c>
    </row>
    <row r="16" spans="2:21" ht="18.75" customHeight="1">
      <c r="C16" s="83" t="s">
        <v>14</v>
      </c>
      <c r="D16" s="89"/>
      <c r="E16" s="89"/>
      <c r="F16" s="89"/>
      <c r="G16" s="89"/>
      <c r="H16" s="114">
        <v>12345678901</v>
      </c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38"/>
      <c r="U16" s="1" t="s">
        <v>76</v>
      </c>
    </row>
    <row r="17" spans="2:21" ht="18.75" customHeight="1">
      <c r="C17" s="17" t="s">
        <v>25</v>
      </c>
      <c r="H17" s="114">
        <f>H16/(1+H6)*H6</f>
        <v>1122334445.5454545</v>
      </c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38"/>
      <c r="U17" s="1" t="s">
        <v>77</v>
      </c>
    </row>
    <row r="18" spans="2:21" ht="18.75" customHeight="1">
      <c r="C18" s="83" t="s">
        <v>60</v>
      </c>
      <c r="D18" s="89"/>
      <c r="E18" s="89"/>
      <c r="F18" s="89"/>
      <c r="G18" s="89"/>
      <c r="H18" s="111" t="s">
        <v>79</v>
      </c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35"/>
      <c r="U18" s="1" t="s">
        <v>78</v>
      </c>
    </row>
    <row r="19" spans="2:21" ht="18.75" customHeight="1">
      <c r="C19" s="17" t="s">
        <v>18</v>
      </c>
      <c r="H19" s="111" t="s">
        <v>80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35"/>
      <c r="U19" s="1" t="s">
        <v>79</v>
      </c>
    </row>
    <row r="20" spans="2:21" ht="18.75" customHeight="1">
      <c r="C20" s="83" t="s">
        <v>63</v>
      </c>
      <c r="D20" s="89"/>
      <c r="E20" s="89"/>
      <c r="F20" s="89"/>
      <c r="G20" s="89"/>
      <c r="H20" s="111" t="s">
        <v>31</v>
      </c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35"/>
    </row>
    <row r="21" spans="2:21" ht="18.75" customHeight="1">
      <c r="C21" s="17" t="s">
        <v>64</v>
      </c>
      <c r="H21" s="111" t="s">
        <v>88</v>
      </c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35"/>
      <c r="U21" s="1" t="s">
        <v>88</v>
      </c>
    </row>
    <row r="22" spans="2:21" ht="18.75" customHeight="1">
      <c r="C22" s="83" t="s">
        <v>65</v>
      </c>
      <c r="D22" s="89"/>
      <c r="E22" s="89"/>
      <c r="F22" s="89"/>
      <c r="G22" s="89"/>
      <c r="H22" s="111">
        <v>1234567</v>
      </c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35"/>
      <c r="U22" s="1" t="s">
        <v>89</v>
      </c>
    </row>
    <row r="23" spans="2:21" ht="18.75" customHeight="1">
      <c r="C23" s="84" t="s">
        <v>66</v>
      </c>
      <c r="D23" s="35"/>
      <c r="E23" s="35"/>
      <c r="F23" s="35"/>
      <c r="G23" s="35"/>
      <c r="H23" s="111" t="s">
        <v>81</v>
      </c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35"/>
      <c r="U23" s="1" t="s">
        <v>28</v>
      </c>
    </row>
    <row r="25" spans="2:21" ht="6" customHeight="1"/>
    <row r="26" spans="2:21" ht="15" customHeight="1">
      <c r="B26" s="2" t="s">
        <v>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8" spans="2:21" ht="22.5" customHeight="1">
      <c r="B28" s="3" t="s">
        <v>3</v>
      </c>
      <c r="C28" s="21"/>
      <c r="D28" s="21"/>
      <c r="E28" s="39"/>
      <c r="F28" s="103" t="str">
        <f>"　"&amp;B4&amp;"　　"&amp;B5&amp;"　　様"</f>
        <v>　大子町長　　〇〇　〇〇　　様</v>
      </c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27"/>
      <c r="R28" s="27"/>
      <c r="S28" s="65"/>
    </row>
    <row r="29" spans="2:21" ht="14.25">
      <c r="B29" s="18"/>
      <c r="C29" s="34"/>
      <c r="D29" s="34"/>
      <c r="E29" s="66"/>
      <c r="F29" s="104" t="s">
        <v>6</v>
      </c>
      <c r="G29" s="108" t="s">
        <v>86</v>
      </c>
      <c r="H29" s="116"/>
      <c r="I29" s="116"/>
      <c r="J29" s="116"/>
      <c r="K29" s="116"/>
      <c r="L29" s="116"/>
      <c r="M29" s="116"/>
      <c r="N29" s="128"/>
      <c r="O29" s="128"/>
      <c r="P29" s="128"/>
      <c r="Q29" s="21"/>
      <c r="R29" s="21"/>
      <c r="S29" s="39"/>
    </row>
    <row r="30" spans="2:21" ht="20.25" customHeight="1">
      <c r="B30" s="18"/>
      <c r="C30" s="34"/>
      <c r="D30" s="34"/>
      <c r="E30" s="66"/>
      <c r="F30" s="105"/>
      <c r="G30" s="109" t="str">
        <f>H1</f>
        <v>茨城県久慈郡大子町大字大子８８８８８</v>
      </c>
      <c r="I30" s="122"/>
      <c r="J30" s="122"/>
      <c r="K30" s="122"/>
      <c r="L30" s="122"/>
      <c r="M30" s="122"/>
      <c r="N30" s="129"/>
      <c r="O30" s="129"/>
      <c r="P30" s="129"/>
      <c r="Q30" s="34"/>
      <c r="R30" s="34"/>
      <c r="S30" s="66"/>
    </row>
    <row r="31" spans="2:21" ht="20.25" customHeight="1">
      <c r="B31" s="18"/>
      <c r="C31" s="34"/>
      <c r="D31" s="34"/>
      <c r="E31" s="66"/>
      <c r="F31" s="105"/>
      <c r="G31" s="109" t="str">
        <f>H2</f>
        <v>多幸福株式会社</v>
      </c>
      <c r="I31" s="122"/>
      <c r="J31" s="122"/>
      <c r="K31" s="122"/>
      <c r="L31" s="122"/>
      <c r="M31" s="122"/>
      <c r="N31" s="129"/>
      <c r="O31" s="129"/>
      <c r="P31" s="129"/>
      <c r="Q31" s="34"/>
      <c r="R31" s="133" t="s">
        <v>91</v>
      </c>
      <c r="S31" s="66"/>
    </row>
    <row r="32" spans="2:21" ht="20.25" customHeight="1">
      <c r="B32" s="4"/>
      <c r="C32" s="22"/>
      <c r="D32" s="22"/>
      <c r="E32" s="40"/>
      <c r="F32" s="78"/>
      <c r="G32" s="109" t="str">
        <f>H3</f>
        <v>代表取締役　大子　花子</v>
      </c>
      <c r="I32" s="122"/>
      <c r="J32" s="122"/>
      <c r="K32" s="122"/>
      <c r="L32" s="122"/>
      <c r="M32" s="122"/>
      <c r="N32" s="34"/>
      <c r="O32" s="34"/>
      <c r="P32" s="34"/>
      <c r="Q32" s="34"/>
      <c r="R32" s="34"/>
      <c r="S32" s="66"/>
    </row>
    <row r="33" spans="2:19" ht="12.75" customHeight="1">
      <c r="B33" s="5" t="s">
        <v>37</v>
      </c>
      <c r="C33" s="21"/>
      <c r="D33" s="21"/>
      <c r="E33" s="39"/>
      <c r="F33" s="78"/>
      <c r="G33" s="110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40"/>
    </row>
    <row r="34" spans="2:19" ht="30" customHeight="1">
      <c r="B34" s="74" t="str">
        <f>DBCS(TEXT(H5,"ggge年m月d日"))</f>
        <v>令和６年３月１日</v>
      </c>
      <c r="C34" s="85"/>
      <c r="D34" s="85"/>
      <c r="E34" s="99"/>
      <c r="F34" s="106"/>
      <c r="G34" s="10" t="s">
        <v>9</v>
      </c>
      <c r="H34" s="27"/>
      <c r="I34" s="27"/>
      <c r="J34" s="125" t="str">
        <f>H4</f>
        <v>T1234567890123</v>
      </c>
      <c r="K34" s="27"/>
      <c r="L34" s="27"/>
      <c r="M34" s="27"/>
      <c r="N34" s="27"/>
      <c r="O34" s="27"/>
      <c r="P34" s="27"/>
      <c r="Q34" s="27"/>
      <c r="R34" s="27"/>
      <c r="S34" s="65"/>
    </row>
    <row r="35" spans="2:19" ht="14.25" customHeight="1">
      <c r="B35" s="7" t="s">
        <v>11</v>
      </c>
      <c r="C35" s="24"/>
      <c r="D35" s="24"/>
      <c r="E35" s="42"/>
      <c r="F35" s="49" t="s">
        <v>13</v>
      </c>
      <c r="G35" s="54"/>
      <c r="H35" s="58"/>
      <c r="I35" s="96" t="s">
        <v>7</v>
      </c>
      <c r="J35" s="100" t="s">
        <v>19</v>
      </c>
      <c r="K35" s="100" t="s">
        <v>42</v>
      </c>
      <c r="L35" s="100" t="s">
        <v>46</v>
      </c>
      <c r="M35" s="100" t="s">
        <v>7</v>
      </c>
      <c r="N35" s="100" t="s">
        <v>19</v>
      </c>
      <c r="O35" s="100" t="s">
        <v>47</v>
      </c>
      <c r="P35" s="100" t="s">
        <v>46</v>
      </c>
      <c r="Q35" s="100" t="s">
        <v>7</v>
      </c>
      <c r="R35" s="100" t="s">
        <v>19</v>
      </c>
      <c r="S35" s="130" t="s">
        <v>43</v>
      </c>
    </row>
    <row r="36" spans="2:19" ht="24" customHeight="1">
      <c r="B36" s="8"/>
      <c r="C36" s="25"/>
      <c r="D36" s="25"/>
      <c r="E36" s="43"/>
      <c r="F36" s="50"/>
      <c r="G36" s="55"/>
      <c r="H36" s="59"/>
      <c r="I36" s="123" t="str">
        <f>"￥"&amp;DBCS(TEXT(H7,"#,##0"))&amp;"　"</f>
        <v>￥１２，３４５，６７８，９０１　</v>
      </c>
      <c r="J36" s="126"/>
      <c r="K36" s="126"/>
      <c r="L36" s="126"/>
      <c r="M36" s="126"/>
      <c r="N36" s="126"/>
      <c r="O36" s="126"/>
      <c r="P36" s="126"/>
      <c r="Q36" s="126"/>
      <c r="R36" s="126"/>
      <c r="S36" s="140"/>
    </row>
    <row r="37" spans="2:19" ht="22.5" customHeight="1">
      <c r="B37" s="9" t="str">
        <f>"　　（消費税率"&amp;DBCS(TEXT(H6,"0%")&amp;"）")</f>
        <v>　　（消費税率１０％）</v>
      </c>
      <c r="C37" s="26"/>
      <c r="D37" s="26"/>
      <c r="E37" s="44"/>
      <c r="F37" s="51" t="s">
        <v>2</v>
      </c>
      <c r="G37" s="56"/>
      <c r="H37" s="60"/>
      <c r="I37" s="124" t="str">
        <f>"￥"&amp;DBCS(TEXT(H8,"#,##0"))&amp;"　"</f>
        <v>￥１，１２２，３３４，４４６　</v>
      </c>
      <c r="J37" s="127"/>
      <c r="K37" s="127"/>
      <c r="L37" s="127"/>
      <c r="M37" s="127"/>
      <c r="N37" s="127"/>
      <c r="O37" s="127"/>
      <c r="P37" s="127"/>
      <c r="Q37" s="127"/>
      <c r="R37" s="127"/>
      <c r="S37" s="141"/>
    </row>
    <row r="38" spans="2:19" ht="37.5" customHeight="1">
      <c r="B38" s="75" t="str">
        <f>"(請求金内訳)　　"&amp;H9</f>
        <v>(請求金内訳)　　請負代金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65"/>
    </row>
    <row r="39" spans="2:19" ht="22.5" customHeight="1">
      <c r="B39" s="7" t="s">
        <v>22</v>
      </c>
      <c r="C39" s="28"/>
      <c r="D39" s="90" t="str">
        <f>H10</f>
        <v>水第●号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39"/>
    </row>
    <row r="40" spans="2:19" ht="22.5" customHeight="1">
      <c r="B40" s="11"/>
      <c r="C40" s="29"/>
      <c r="D40" s="91" t="str">
        <f>H11</f>
        <v>●地区老朽管布設替工事</v>
      </c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40"/>
    </row>
    <row r="41" spans="2:19" ht="45" customHeight="1">
      <c r="B41" s="12" t="s">
        <v>1</v>
      </c>
      <c r="C41" s="30"/>
      <c r="D41" s="92" t="str">
        <f>H12</f>
        <v>大子町大字●地内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65"/>
    </row>
    <row r="42" spans="2:19" ht="15.75" customHeight="1">
      <c r="B42" s="7" t="s">
        <v>21</v>
      </c>
      <c r="C42" s="28"/>
      <c r="D42" s="93" t="str">
        <f>" "&amp;DBCS(TEXT(H13,"ggge年m月d日"))&amp;" から"</f>
        <v xml:space="preserve"> 令和５年１０月１日 から</v>
      </c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39"/>
    </row>
    <row r="43" spans="2:19">
      <c r="B43" s="13"/>
      <c r="C43" s="31"/>
      <c r="D43" s="94"/>
      <c r="R43" s="134" t="str">
        <f>DBCS(H15)&amp;"日間"</f>
        <v>１３８日間</v>
      </c>
      <c r="S43" s="66"/>
    </row>
    <row r="44" spans="2:19" ht="15.75" customHeight="1">
      <c r="B44" s="11"/>
      <c r="C44" s="29"/>
      <c r="D44" s="95" t="str">
        <f>" "&amp;DBCS(TEXT(H14,"ggge年m月d日"))&amp;" まで"</f>
        <v xml:space="preserve"> 令和６年２月１５日 まで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40"/>
    </row>
    <row r="45" spans="2:19" ht="14.25">
      <c r="B45" s="76"/>
      <c r="C45" s="86"/>
      <c r="D45" s="96" t="s">
        <v>7</v>
      </c>
      <c r="E45" s="100" t="s">
        <v>19</v>
      </c>
      <c r="F45" s="100" t="s">
        <v>42</v>
      </c>
      <c r="G45" s="100" t="s">
        <v>46</v>
      </c>
      <c r="H45" s="100" t="s">
        <v>7</v>
      </c>
      <c r="I45" s="100" t="s">
        <v>19</v>
      </c>
      <c r="J45" s="100" t="s">
        <v>47</v>
      </c>
      <c r="K45" s="100" t="s">
        <v>46</v>
      </c>
      <c r="L45" s="100" t="s">
        <v>7</v>
      </c>
      <c r="M45" s="100" t="s">
        <v>19</v>
      </c>
      <c r="N45" s="130" t="s">
        <v>43</v>
      </c>
      <c r="O45" s="5" t="s">
        <v>39</v>
      </c>
      <c r="P45" s="21"/>
      <c r="Q45" s="21"/>
      <c r="R45" s="21"/>
      <c r="S45" s="39"/>
    </row>
    <row r="46" spans="2:19" ht="30" customHeight="1">
      <c r="B46" s="77" t="str">
        <f>"（消費税率"&amp;DBCS(TEXT(H6,"0%")&amp;"）")</f>
        <v>（消費税率１０％）</v>
      </c>
      <c r="C46" s="87"/>
      <c r="D46" s="97" t="str">
        <f>"￥"&amp;DBCS(TEXT(H16,"#,##0"))&amp;"　"</f>
        <v>￥１２，３４５，６７８，９０１　</v>
      </c>
      <c r="E46" s="101"/>
      <c r="F46" s="101"/>
      <c r="G46" s="101"/>
      <c r="H46" s="101"/>
      <c r="I46" s="101"/>
      <c r="J46" s="101"/>
      <c r="K46" s="101"/>
      <c r="L46" s="101"/>
      <c r="M46" s="101"/>
      <c r="N46" s="131"/>
      <c r="O46" s="61" t="s">
        <v>8</v>
      </c>
      <c r="P46" s="62"/>
      <c r="Q46" s="62"/>
      <c r="R46" s="62"/>
      <c r="S46" s="67"/>
    </row>
    <row r="47" spans="2:19" ht="22.5" customHeight="1">
      <c r="B47" s="15" t="s">
        <v>2</v>
      </c>
      <c r="C47" s="33"/>
      <c r="D47" s="98" t="str">
        <f>"￥"&amp;DBCS(TEXT(H17,"#,##0"))&amp;"　"</f>
        <v>￥１，１２２，３３４，４４６　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32"/>
      <c r="O47" s="6"/>
      <c r="P47" s="23"/>
      <c r="Q47" s="23"/>
      <c r="R47" s="23"/>
      <c r="S47" s="41"/>
    </row>
    <row r="48" spans="2:19" ht="12.75" customHeight="1">
      <c r="B48" s="5" t="s">
        <v>87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39"/>
    </row>
    <row r="49" spans="2:19" ht="22.5" customHeight="1">
      <c r="B49" s="16" t="str">
        <f>IF(H18=U16,"　☑　直接払　( ☑小切手 )",IF(H18=U17,"　☑　直接払　( ☑現金 )",""))</f>
        <v/>
      </c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66"/>
    </row>
    <row r="50" spans="2:19" ht="22.5" customHeight="1">
      <c r="B50" s="16" t="str">
        <f>IF(H18=U18,"　☑　隔地払","")</f>
        <v/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66"/>
    </row>
    <row r="51" spans="2:19" ht="22.5" customHeight="1">
      <c r="B51" s="16" t="str">
        <f>IF(H18=U19,"　☑　口座振替払","")</f>
        <v>　☑　口座振替払</v>
      </c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66"/>
    </row>
    <row r="52" spans="2:19" ht="22.5" customHeight="1">
      <c r="B52" s="78" t="str">
        <f>IF(H18=U19,"　　　銀　行　名　　　"&amp;H19&amp;"　　"&amp;H20,"")</f>
        <v>　　　銀　行　名　　　多幸銀行　　多幸支店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66"/>
    </row>
    <row r="53" spans="2:19" ht="22.5" customHeight="1">
      <c r="B53" s="78" t="str">
        <f>IF(H18=U19,"　　　預金種目　　　　"&amp;H21,"")</f>
        <v>　　　預金種目　　　　普通　　</v>
      </c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66"/>
    </row>
    <row r="54" spans="2:19" ht="22.5" customHeight="1">
      <c r="B54" s="78" t="str">
        <f>IF(H18=U19,"　　　口座番号　　　　"&amp;DBCS(H22),"")</f>
        <v>　　　口座番号　　　　１２３４５６７</v>
      </c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66"/>
    </row>
    <row r="55" spans="2:19" ht="22.5" customHeight="1">
      <c r="B55" s="78" t="str">
        <f>IF(H18=U19,"　　　口座名義(カタカナ書)　","")</f>
        <v>　　　口座名義(カタカナ書)　</v>
      </c>
      <c r="C55" s="34"/>
      <c r="D55" s="34"/>
      <c r="E55" s="34"/>
      <c r="F55" s="34"/>
      <c r="G55" s="34"/>
      <c r="I55" s="34"/>
      <c r="J55" s="122" t="str">
        <f>IF(H18=U19,H23,"")</f>
        <v>タコウフク（カ</v>
      </c>
      <c r="K55" s="34"/>
      <c r="L55" s="34"/>
      <c r="M55" s="34"/>
      <c r="N55" s="34"/>
      <c r="O55" s="34"/>
      <c r="P55" s="34"/>
      <c r="Q55" s="34"/>
      <c r="R55" s="34"/>
      <c r="S55" s="66"/>
    </row>
    <row r="56" spans="2:19" ht="8.25" customHeight="1">
      <c r="B56" s="17"/>
      <c r="S56" s="68"/>
    </row>
    <row r="57" spans="2:19" ht="15" customHeight="1">
      <c r="B57" s="18" t="s">
        <v>41</v>
      </c>
      <c r="S57" s="68"/>
    </row>
    <row r="58" spans="2:19" ht="15" customHeight="1">
      <c r="B58" s="18" t="s">
        <v>38</v>
      </c>
      <c r="S58" s="68"/>
    </row>
    <row r="59" spans="2:19" ht="15" customHeight="1">
      <c r="B59" s="19" t="s">
        <v>5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69"/>
    </row>
  </sheetData>
  <mergeCells count="45">
    <mergeCell ref="H1:S1"/>
    <mergeCell ref="H2:S2"/>
    <mergeCell ref="H3:S3"/>
    <mergeCell ref="H4:S4"/>
    <mergeCell ref="H5:S5"/>
    <mergeCell ref="H6:S6"/>
    <mergeCell ref="H7:S7"/>
    <mergeCell ref="H8:S8"/>
    <mergeCell ref="H9:S9"/>
    <mergeCell ref="H10:S10"/>
    <mergeCell ref="H11:S11"/>
    <mergeCell ref="H12:S12"/>
    <mergeCell ref="H13:S13"/>
    <mergeCell ref="H14:S14"/>
    <mergeCell ref="H15:S15"/>
    <mergeCell ref="H16:S16"/>
    <mergeCell ref="H17:S17"/>
    <mergeCell ref="H18:S18"/>
    <mergeCell ref="H19:S19"/>
    <mergeCell ref="H20:S20"/>
    <mergeCell ref="H21:S21"/>
    <mergeCell ref="H22:S22"/>
    <mergeCell ref="H23:S23"/>
    <mergeCell ref="B26:S26"/>
    <mergeCell ref="F28:P28"/>
    <mergeCell ref="G29:M29"/>
    <mergeCell ref="B34:E34"/>
    <mergeCell ref="I36:S36"/>
    <mergeCell ref="B37:E37"/>
    <mergeCell ref="F37:H37"/>
    <mergeCell ref="I37:S37"/>
    <mergeCell ref="B41:C41"/>
    <mergeCell ref="B45:C45"/>
    <mergeCell ref="B46:C46"/>
    <mergeCell ref="D46:N46"/>
    <mergeCell ref="B47:C47"/>
    <mergeCell ref="D47:N47"/>
    <mergeCell ref="C1:C4"/>
    <mergeCell ref="C13:C15"/>
    <mergeCell ref="F29:F34"/>
    <mergeCell ref="B35:E36"/>
    <mergeCell ref="F35:H36"/>
    <mergeCell ref="B39:C40"/>
    <mergeCell ref="B42:C44"/>
    <mergeCell ref="O46:S47"/>
  </mergeCells>
  <phoneticPr fontId="1" type="Hiragana"/>
  <dataValidations count="3">
    <dataValidation type="list" allowBlank="1" showDropDown="0" showInputMessage="1" showErrorMessage="1" sqref="H9:S9">
      <formula1>$U$9:$U$11</formula1>
    </dataValidation>
    <dataValidation type="list" allowBlank="1" showDropDown="0" showInputMessage="1" showErrorMessage="1" sqref="H18:S18">
      <formula1>$U$16:$U$19</formula1>
    </dataValidation>
    <dataValidation type="list" allowBlank="1" showDropDown="0" showInputMessage="1" showErrorMessage="1" sqref="H21:S21">
      <formula1>$U$21:$U$23</formula1>
    </dataValidation>
  </dataValidations>
  <printOptions horizontalCentered="1" verticalCentered="1"/>
  <pageMargins left="0.98425196850393704" right="0.78740157480314954" top="0.98425196850393704" bottom="0.98425196850393704" header="0.3" footer="0.3"/>
  <pageSetup paperSize="9" fitToWidth="1" fitToHeight="1" orientation="portrait" usePrinterDefaults="1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インボイス対応支払請求書</vt:lpstr>
      <vt:lpstr>【楽々入力】インボイス対応支払請求書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クワトロ・バジーナ</dc:creator>
  <cp:lastModifiedBy>クワトロ・バジーナ</cp:lastModifiedBy>
  <cp:lastPrinted>2023-12-07T23:52:58Z</cp:lastPrinted>
  <dcterms:created xsi:type="dcterms:W3CDTF">2023-10-19T02:53:11Z</dcterms:created>
  <dcterms:modified xsi:type="dcterms:W3CDTF">2023-12-08T00:30:53Z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2023-12-08T00:30:53Z</vt:filetime>
  </property>
</Properties>
</file>